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nakorn/Library/Mobile Documents/com~apple~CloudDocs/Guideline/O12 แผนการใช้จ่ายงบประมาณสถานีตำรวจประจำปี/2/"/>
    </mc:Choice>
  </mc:AlternateContent>
  <xr:revisionPtr revIDLastSave="0" documentId="13_ncr:1_{1AC93C54-F93F-F042-8378-89E040EC5662}" xr6:coauthVersionLast="47" xr6:coauthVersionMax="47" xr10:uidLastSave="{00000000-0000-0000-0000-000000000000}"/>
  <bookViews>
    <workbookView xWindow="0" yWindow="720" windowWidth="29400" windowHeight="18400" xr2:uid="{A99ADD3C-9165-4D92-9D35-81A42FFAD308}"/>
  </bookViews>
  <sheets>
    <sheet name="รายงานผลการใช้จ่ายงบประมาณ" sheetId="3" r:id="rId1"/>
  </sheets>
  <definedNames>
    <definedName name="_xlnm.Print_Titles" localSheetId="0">รายงานผลการใช้จ่ายงบประมาณ!$5:$6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3" l="1"/>
  <c r="K23" i="3"/>
  <c r="L23" i="3" s="1"/>
  <c r="K18" i="3"/>
  <c r="L18" i="3"/>
  <c r="D32" i="3"/>
  <c r="K22" i="3"/>
  <c r="L22" i="3" s="1"/>
  <c r="E7" i="3"/>
  <c r="E37" i="3" s="1"/>
  <c r="K36" i="3"/>
  <c r="L36" i="3" s="1"/>
  <c r="K35" i="3"/>
  <c r="L35" i="3" s="1"/>
  <c r="K33" i="3"/>
  <c r="L33" i="3" s="1"/>
  <c r="K30" i="3"/>
  <c r="L30" i="3" s="1"/>
  <c r="K29" i="3"/>
  <c r="L29" i="3" s="1"/>
  <c r="K27" i="3"/>
  <c r="L27" i="3" s="1"/>
  <c r="K24" i="3"/>
  <c r="L24" i="3" s="1"/>
  <c r="K11" i="3"/>
  <c r="L11" i="3" s="1"/>
  <c r="K9" i="3"/>
  <c r="L9" i="3" s="1"/>
  <c r="K10" i="3"/>
  <c r="L10" i="3" s="1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19" i="3"/>
  <c r="L19" i="3" s="1"/>
  <c r="K8" i="3"/>
  <c r="L8" i="3" s="1"/>
  <c r="L25" i="3"/>
  <c r="L28" i="3"/>
  <c r="I32" i="3"/>
  <c r="J32" i="3"/>
  <c r="K21" i="3"/>
  <c r="K20" i="3"/>
  <c r="L20" i="3" s="1"/>
  <c r="G7" i="3"/>
  <c r="G37" i="3" s="1"/>
  <c r="H7" i="3"/>
  <c r="I7" i="3"/>
  <c r="J7" i="3"/>
  <c r="F7" i="3"/>
  <c r="F37" i="3" s="1"/>
  <c r="H32" i="3"/>
  <c r="D21" i="3"/>
  <c r="D7" i="3"/>
  <c r="D37" i="3" l="1"/>
  <c r="L21" i="3"/>
  <c r="H37" i="3"/>
  <c r="J37" i="3"/>
  <c r="I37" i="3"/>
  <c r="K7" i="3"/>
  <c r="K32" i="3"/>
  <c r="L32" i="3" s="1"/>
  <c r="K37" i="3" l="1"/>
  <c r="L7" i="3" l="1"/>
  <c r="L37" i="3"/>
</calcChain>
</file>

<file path=xl/sharedStrings.xml><?xml version="1.0" encoding="utf-8"?>
<sst xmlns="http://schemas.openxmlformats.org/spreadsheetml/2006/main" count="83" uniqueCount="55">
  <si>
    <t>ที่</t>
  </si>
  <si>
    <t>โครงการรณรงค์ป้องกัน และแก้ไขปัญหาอุบัติเหตุทางถนน</t>
  </si>
  <si>
    <t>โครงการตำรวจประสานโรงเรียน(1 ตำรวจ 1 โรงเรียน)</t>
  </si>
  <si>
    <t>โครงการปราบปรามการค้ายาเสพติด</t>
  </si>
  <si>
    <t xml:space="preserve">       - ค่าสาธารณูปโภค</t>
  </si>
  <si>
    <t xml:space="preserve">       - น้ำมันเชื้อเพลิง</t>
  </si>
  <si>
    <t xml:space="preserve">       - ค่าวัสดุสำนักงาน</t>
  </si>
  <si>
    <t xml:space="preserve">ช่วงเทศกาลสำคัญ </t>
  </si>
  <si>
    <t xml:space="preserve">       - ค่าล่วงเวลา OT</t>
  </si>
  <si>
    <t xml:space="preserve">       - ค่าซ่อมแซมยานพาหนะ</t>
  </si>
  <si>
    <t xml:space="preserve">       - ค่าจ้างเหมาบริการ</t>
  </si>
  <si>
    <t xml:space="preserve">       - ค่าวัสดุสำนักงาน (จราจร)</t>
  </si>
  <si>
    <t xml:space="preserve">       - ค่าอาหารผู้ต้องหา</t>
  </si>
  <si>
    <t xml:space="preserve">       - ค่าเบี้ยเลี้ยงการเดินทางไปราชการ</t>
  </si>
  <si>
    <t>โครงการสร้างภูมิคุ้มกันและป้องกันยาเสพติดกิจกรรมการสร้างภูมิคุ้มกันในกลุ่มเป้าหมายระดับโรงเรียนประถมศึกษาและมัธยมศึกษาหรือเทียบเท่า (D.A.R.E)
    จำนวน  16 ห้องเรียน ห้องละ 3,900 บาท</t>
  </si>
  <si>
    <t xml:space="preserve">ค่าน้ำมันเชื้อเพลิงสำหรับรถยนต์เช่า รถยนต์ตู้โดยสาร (ทดแทน)ฯ และรถยนต์เอนกประสงค์ (ทดแทน) </t>
  </si>
  <si>
    <t>รวม</t>
  </si>
  <si>
    <t>รายการ</t>
  </si>
  <si>
    <t xml:space="preserve">       - งบปฏิรูปงานสอบสวน</t>
  </si>
  <si>
    <t xml:space="preserve">       - ค่าเครื่องแบบ</t>
  </si>
  <si>
    <t>7.2 โครงการบริหารจัดการสกัดกั้นยาเสพติด (Heart Land)</t>
  </si>
  <si>
    <t>7.3 โครงการสลายโครงสร้างเครือข่ายผู้มีอิทธิพลฯ ที่เกี่ยวข้องกับยาเสพติด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</si>
  <si>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</si>
  <si>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</si>
  <si>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</si>
  <si>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</si>
  <si>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</si>
  <si>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รายงานผลการใช้จ่ายงบประมาณ สถานีตำรวจปลวกแดง</t>
  </si>
  <si>
    <t>ไม่มี</t>
  </si>
  <si>
    <t>โครงการสร้างเครือข่ายการมีส่วนร่วมของประชาชนในการป้องกันอาชญากรรมระดับตำบล</t>
  </si>
  <si>
    <t xml:space="preserve">     - ภารกิจชุมชนสัมพันธ์ ค่าล่วงเวลา OT</t>
  </si>
  <si>
    <t xml:space="preserve">     - ภารกิจชุมชนสัมพันธ์ ค่าตอบแทนอาสาสมัครตำรวจบ้าน</t>
  </si>
  <si>
    <t xml:space="preserve">      -  ค่าน้ำมันเชื้อเพลิง</t>
  </si>
  <si>
    <t xml:space="preserve">      - ค่าใช้จ่ายการประชุม</t>
  </si>
  <si>
    <t>7.1 โครงการปิดล้อมตรวจค้นเป้าหมายยาเสพติดเพื่อป้องกัน</t>
  </si>
  <si>
    <t>การแพร่ระบาดยาเสพติด</t>
  </si>
  <si>
    <t>ดำเนินการเบิกจ่าย</t>
  </si>
  <si>
    <t>โครงการ การบังคับใช้กฏหมาย อำนวยความยุติธรรมและบริการประชาชนกิจกรรม การบังคับใช้กฏหมาย 
และบริการประชาชน</t>
  </si>
  <si>
    <t>รวมเบิก</t>
  </si>
  <si>
    <t>เรียน ผกก.สภ.ปลวกแดง</t>
  </si>
  <si>
    <t xml:space="preserve">             จึงเรียนมาเพื่อโปรดทราบ</t>
  </si>
  <si>
    <t xml:space="preserve">           จ.ส.ต.</t>
  </si>
  <si>
    <t>( ตรีฤฉัตร  อุปฮาต )</t>
  </si>
  <si>
    <t>ผบ.หมู่ (ป.)สภ.ปลวกแดง</t>
  </si>
  <si>
    <t>เจ้าหน้าที่การเงิน</t>
  </si>
  <si>
    <t xml:space="preserve">           พ.ต.อ.</t>
  </si>
  <si>
    <t>ผกก.สภ.ปลวกแดง</t>
  </si>
  <si>
    <t xml:space="preserve">            ตามแผนการใช้งบประมาณ และยอดการจัดสรรงบประมาณให้กับสถานีตำรวจเพื่อใช้ในการขับเคลื่อนภารกิจหลักของสถานีตำรวจ งบประมาณไตรมาส 1 และ 2 ที่ผ่านมา งบประมาณค่าจ้างเหมาบริการ (แม่บ้านทำความสะอาด และงบค่าสาธารณูปโภค ซึ่งประกอบด้วยค่าน้ำ ค่าไฟ เป็นต้น ไม่เพียงพอต่อการเบิกจ่าย จึงดำเนินการปรับงบประมาณค่าล่วงเวลาของเจ้าหน้าที่มาใช้ในการเบิกจ่ายดังกล่าว เพื่อให้เพียงพอต่อการเบิกจ่ายดังกล่าวตามข้อมูลตามตารางที่ปรากฎนี้ แต่มีงบประมาณเพียงพอสำหรับการเบิกจ่าย</t>
  </si>
  <si>
    <t>ประจำปีงบประมาณ พ.ศ. 2567 ไตรมาสที่ 1 - 2</t>
  </si>
  <si>
    <t>( นาวิน  สินธุรัตน์ )</t>
  </si>
  <si>
    <t xml:space="preserve"> ข้อมูล ณ วันที่ 31 มีนาคม พ.ศ. 2568</t>
  </si>
  <si>
    <t xml:space="preserve">       - งบปฏิรูปงานป้องกันปราบปราม</t>
  </si>
  <si>
    <t xml:space="preserve">     - ค่าน้ำมันเชื้อเพลิง</t>
  </si>
  <si>
    <t xml:space="preserve">       - เทศกาลปีใหม่ 2568</t>
  </si>
  <si>
    <r>
      <rPr>
        <sz val="16"/>
        <color theme="0"/>
        <rFont val="TH SarabunPSK"/>
        <family val="2"/>
      </rPr>
      <t>"</t>
    </r>
    <r>
      <rPr>
        <sz val="16"/>
        <color theme="1"/>
        <rFont val="TH SarabunPSK"/>
        <family val="2"/>
      </rPr>
      <t>- รับทราบ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</si>
</sst>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17" fontId="2" fillId="2" borderId="9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left" vertical="top" wrapText="1"/>
    </xf>
    <xf numFmtId="188" fontId="5" fillId="4" borderId="11" xfId="0" applyNumberFormat="1" applyFont="1" applyFill="1" applyBorder="1" applyAlignment="1">
      <alignment vertical="top" wrapText="1"/>
    </xf>
    <xf numFmtId="187" fontId="5" fillId="4" borderId="9" xfId="0" applyNumberFormat="1" applyFont="1" applyFill="1" applyBorder="1" applyAlignment="1">
      <alignment horizontal="center" vertical="top"/>
    </xf>
    <xf numFmtId="187" fontId="5" fillId="4" borderId="9" xfId="0" applyNumberFormat="1" applyFont="1" applyFill="1" applyBorder="1" applyAlignment="1">
      <alignment vertical="top" wrapText="1"/>
    </xf>
    <xf numFmtId="187" fontId="5" fillId="4" borderId="9" xfId="1" applyFont="1" applyFill="1" applyBorder="1" applyAlignment="1">
      <alignment horizontal="center" vertical="top" wrapText="1"/>
    </xf>
    <xf numFmtId="2" fontId="6" fillId="4" borderId="9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7" fillId="0" borderId="5" xfId="0" applyFont="1" applyBorder="1"/>
    <xf numFmtId="187" fontId="7" fillId="0" borderId="5" xfId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/>
    </xf>
    <xf numFmtId="187" fontId="7" fillId="0" borderId="2" xfId="1" applyFont="1" applyFill="1" applyBorder="1" applyAlignment="1">
      <alignment horizontal="center"/>
    </xf>
    <xf numFmtId="187" fontId="7" fillId="0" borderId="1" xfId="1" applyFont="1" applyFill="1" applyBorder="1" applyAlignment="1">
      <alignment horizontal="center"/>
    </xf>
    <xf numFmtId="187" fontId="7" fillId="0" borderId="5" xfId="1" applyFont="1" applyBorder="1" applyAlignment="1">
      <alignment horizontal="center"/>
    </xf>
    <xf numFmtId="2" fontId="4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87" fontId="7" fillId="0" borderId="2" xfId="1" applyFont="1" applyFill="1" applyBorder="1" applyAlignment="1">
      <alignment horizontal="center" vertical="center"/>
    </xf>
    <xf numFmtId="188" fontId="7" fillId="0" borderId="2" xfId="1" applyNumberFormat="1" applyFont="1" applyFill="1" applyBorder="1" applyAlignment="1">
      <alignment horizontal="center" vertical="top"/>
    </xf>
    <xf numFmtId="187" fontId="7" fillId="0" borderId="2" xfId="1" applyFont="1" applyFill="1" applyBorder="1" applyAlignment="1">
      <alignment horizontal="center" vertical="top"/>
    </xf>
    <xf numFmtId="187" fontId="7" fillId="0" borderId="1" xfId="1" applyFont="1" applyFill="1" applyBorder="1" applyAlignment="1">
      <alignment horizontal="center" vertical="top"/>
    </xf>
    <xf numFmtId="187" fontId="3" fillId="0" borderId="2" xfId="1" applyFont="1" applyBorder="1" applyAlignment="1">
      <alignment horizontal="center"/>
    </xf>
    <xf numFmtId="187" fontId="7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top"/>
    </xf>
    <xf numFmtId="0" fontId="7" fillId="0" borderId="2" xfId="0" quotePrefix="1" applyFont="1" applyBorder="1" applyAlignment="1">
      <alignment horizontal="center" vertical="top"/>
    </xf>
    <xf numFmtId="187" fontId="3" fillId="0" borderId="2" xfId="1" applyFont="1" applyFill="1" applyBorder="1" applyAlignment="1">
      <alignment horizontal="left" vertical="top" wrapText="1"/>
    </xf>
    <xf numFmtId="0" fontId="5" fillId="0" borderId="6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187" fontId="7" fillId="0" borderId="6" xfId="1" applyFont="1" applyFill="1" applyBorder="1" applyAlignment="1">
      <alignment horizontal="center" vertical="center"/>
    </xf>
    <xf numFmtId="188" fontId="7" fillId="0" borderId="6" xfId="1" applyNumberFormat="1" applyFont="1" applyFill="1" applyBorder="1" applyAlignment="1">
      <alignment horizontal="center" vertical="top"/>
    </xf>
    <xf numFmtId="187" fontId="3" fillId="0" borderId="1" xfId="1" applyFont="1" applyFill="1" applyBorder="1" applyAlignment="1">
      <alignment vertical="top" wrapText="1"/>
    </xf>
    <xf numFmtId="187" fontId="7" fillId="0" borderId="6" xfId="1" applyFont="1" applyBorder="1" applyAlignment="1">
      <alignment horizontal="center"/>
    </xf>
    <xf numFmtId="2" fontId="4" fillId="0" borderId="6" xfId="0" applyNumberFormat="1" applyFont="1" applyBorder="1" applyAlignment="1">
      <alignment horizontal="right"/>
    </xf>
    <xf numFmtId="0" fontId="4" fillId="4" borderId="5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vertical="top" wrapText="1"/>
    </xf>
    <xf numFmtId="187" fontId="7" fillId="4" borderId="9" xfId="1" applyFont="1" applyFill="1" applyBorder="1" applyAlignment="1">
      <alignment horizontal="center" vertical="top" wrapText="1"/>
    </xf>
    <xf numFmtId="188" fontId="7" fillId="4" borderId="9" xfId="1" applyNumberFormat="1" applyFont="1" applyFill="1" applyBorder="1" applyAlignment="1">
      <alignment horizontal="center" vertical="top"/>
    </xf>
    <xf numFmtId="187" fontId="7" fillId="4" borderId="10" xfId="1" applyFont="1" applyFill="1" applyBorder="1" applyAlignment="1">
      <alignment horizontal="center" vertical="top"/>
    </xf>
    <xf numFmtId="187" fontId="7" fillId="4" borderId="10" xfId="1" applyFont="1" applyFill="1" applyBorder="1" applyAlignment="1">
      <alignment vertical="top" wrapText="1"/>
    </xf>
    <xf numFmtId="2" fontId="4" fillId="4" borderId="9" xfId="0" applyNumberFormat="1" applyFont="1" applyFill="1" applyBorder="1" applyAlignment="1">
      <alignment horizontal="right" vertical="top"/>
    </xf>
    <xf numFmtId="0" fontId="7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188" fontId="5" fillId="4" borderId="9" xfId="1" applyNumberFormat="1" applyFont="1" applyFill="1" applyBorder="1" applyAlignment="1">
      <alignment horizontal="center"/>
    </xf>
    <xf numFmtId="187" fontId="5" fillId="4" borderId="10" xfId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187" fontId="5" fillId="0" borderId="2" xfId="0" applyNumberFormat="1" applyFont="1" applyBorder="1" applyAlignment="1">
      <alignment horizontal="center"/>
    </xf>
    <xf numFmtId="188" fontId="5" fillId="0" borderId="2" xfId="1" applyNumberFormat="1" applyFont="1" applyFill="1" applyBorder="1"/>
    <xf numFmtId="187" fontId="5" fillId="0" borderId="1" xfId="1" applyFont="1" applyFill="1" applyBorder="1"/>
    <xf numFmtId="187" fontId="7" fillId="0" borderId="1" xfId="1" applyFont="1" applyBorder="1" applyAlignment="1">
      <alignment horizontal="center"/>
    </xf>
    <xf numFmtId="187" fontId="7" fillId="0" borderId="1" xfId="1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/>
    <xf numFmtId="187" fontId="7" fillId="4" borderId="14" xfId="0" applyNumberFormat="1" applyFont="1" applyFill="1" applyBorder="1" applyAlignment="1">
      <alignment horizontal="center" vertical="center"/>
    </xf>
    <xf numFmtId="188" fontId="7" fillId="4" borderId="5" xfId="1" applyNumberFormat="1" applyFont="1" applyFill="1" applyBorder="1" applyAlignment="1">
      <alignment horizontal="center" vertical="top"/>
    </xf>
    <xf numFmtId="187" fontId="7" fillId="4" borderId="8" xfId="1" applyFont="1" applyFill="1" applyBorder="1" applyAlignment="1">
      <alignment horizontal="center"/>
    </xf>
    <xf numFmtId="187" fontId="3" fillId="4" borderId="8" xfId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/>
    <xf numFmtId="187" fontId="7" fillId="4" borderId="15" xfId="0" applyNumberFormat="1" applyFont="1" applyFill="1" applyBorder="1" applyAlignment="1">
      <alignment horizontal="center" vertical="center"/>
    </xf>
    <xf numFmtId="188" fontId="7" fillId="4" borderId="6" xfId="1" applyNumberFormat="1" applyFont="1" applyFill="1" applyBorder="1" applyAlignment="1">
      <alignment horizontal="center" vertical="top"/>
    </xf>
    <xf numFmtId="187" fontId="7" fillId="4" borderId="7" xfId="1" applyFont="1" applyFill="1" applyBorder="1" applyAlignment="1">
      <alignment horizontal="center"/>
    </xf>
    <xf numFmtId="187" fontId="3" fillId="4" borderId="7" xfId="1" applyFont="1" applyFill="1" applyBorder="1" applyAlignment="1">
      <alignment horizontal="left" vertical="top" wrapText="1"/>
    </xf>
    <xf numFmtId="187" fontId="7" fillId="4" borderId="7" xfId="1" applyFont="1" applyFill="1" applyBorder="1" applyAlignment="1">
      <alignment horizontal="left" vertical="top" wrapText="1"/>
    </xf>
    <xf numFmtId="2" fontId="4" fillId="4" borderId="6" xfId="0" applyNumberFormat="1" applyFont="1" applyFill="1" applyBorder="1" applyAlignment="1">
      <alignment horizontal="right" vertical="top"/>
    </xf>
    <xf numFmtId="0" fontId="7" fillId="4" borderId="6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87" fontId="7" fillId="0" borderId="2" xfId="0" applyNumberFormat="1" applyFont="1" applyBorder="1" applyAlignment="1">
      <alignment horizontal="center"/>
    </xf>
    <xf numFmtId="188" fontId="7" fillId="0" borderId="2" xfId="1" applyNumberFormat="1" applyFont="1" applyFill="1" applyBorder="1" applyAlignment="1">
      <alignment horizontal="center"/>
    </xf>
    <xf numFmtId="187" fontId="3" fillId="0" borderId="1" xfId="1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right" vertical="top"/>
    </xf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/>
    <xf numFmtId="187" fontId="7" fillId="4" borderId="11" xfId="0" applyNumberFormat="1" applyFont="1" applyFill="1" applyBorder="1" applyAlignment="1">
      <alignment horizontal="center" vertical="top" wrapText="1"/>
    </xf>
    <xf numFmtId="188" fontId="7" fillId="4" borderId="9" xfId="1" applyNumberFormat="1" applyFont="1" applyFill="1" applyBorder="1" applyAlignment="1">
      <alignment horizontal="center"/>
    </xf>
    <xf numFmtId="187" fontId="7" fillId="4" borderId="9" xfId="1" applyFont="1" applyFill="1" applyBorder="1" applyAlignment="1">
      <alignment horizontal="center"/>
    </xf>
    <xf numFmtId="187" fontId="3" fillId="4" borderId="9" xfId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187" fontId="7" fillId="0" borderId="5" xfId="0" applyNumberFormat="1" applyFont="1" applyBorder="1" applyAlignment="1">
      <alignment horizontal="center" vertical="top" wrapText="1"/>
    </xf>
    <xf numFmtId="187" fontId="7" fillId="0" borderId="5" xfId="1" applyFont="1" applyFill="1" applyBorder="1" applyAlignment="1">
      <alignment horizontal="center"/>
    </xf>
    <xf numFmtId="187" fontId="3" fillId="0" borderId="5" xfId="1" applyFont="1" applyFill="1" applyBorder="1"/>
    <xf numFmtId="187" fontId="7" fillId="0" borderId="5" xfId="1" applyFont="1" applyFill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187" fontId="7" fillId="0" borderId="6" xfId="0" applyNumberFormat="1" applyFont="1" applyBorder="1" applyAlignment="1">
      <alignment horizontal="center" vertical="top" wrapText="1"/>
    </xf>
    <xf numFmtId="188" fontId="7" fillId="0" borderId="6" xfId="1" applyNumberFormat="1" applyFont="1" applyFill="1" applyBorder="1"/>
    <xf numFmtId="187" fontId="7" fillId="0" borderId="6" xfId="1" applyFont="1" applyFill="1" applyBorder="1"/>
    <xf numFmtId="187" fontId="3" fillId="0" borderId="6" xfId="1" applyFont="1" applyFill="1" applyBorder="1"/>
    <xf numFmtId="0" fontId="7" fillId="0" borderId="6" xfId="0" applyFont="1" applyBorder="1" applyAlignment="1">
      <alignment horizontal="center" vertical="top"/>
    </xf>
    <xf numFmtId="0" fontId="7" fillId="4" borderId="9" xfId="0" applyFont="1" applyFill="1" applyBorder="1" applyAlignment="1">
      <alignment horizontal="left" vertical="top" wrapText="1"/>
    </xf>
    <xf numFmtId="187" fontId="7" fillId="4" borderId="9" xfId="0" applyNumberFormat="1" applyFont="1" applyFill="1" applyBorder="1" applyAlignment="1">
      <alignment horizontal="center" vertical="top" wrapText="1"/>
    </xf>
    <xf numFmtId="187" fontId="7" fillId="4" borderId="9" xfId="1" applyFont="1" applyFill="1" applyBorder="1" applyAlignment="1">
      <alignment horizontal="center" vertical="top"/>
    </xf>
    <xf numFmtId="187" fontId="7" fillId="4" borderId="9" xfId="1" applyFont="1" applyFill="1" applyBorder="1" applyAlignment="1">
      <alignment vertical="top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188" fontId="5" fillId="4" borderId="2" xfId="1" applyNumberFormat="1" applyFont="1" applyFill="1" applyBorder="1" applyAlignment="1">
      <alignment horizontal="center"/>
    </xf>
    <xf numFmtId="187" fontId="5" fillId="4" borderId="5" xfId="1" applyFont="1" applyFill="1" applyBorder="1" applyAlignment="1">
      <alignment horizontal="center"/>
    </xf>
    <xf numFmtId="187" fontId="7" fillId="4" borderId="5" xfId="1" applyFont="1" applyFill="1" applyBorder="1"/>
    <xf numFmtId="187" fontId="7" fillId="0" borderId="5" xfId="0" applyNumberFormat="1" applyFont="1" applyBorder="1" applyAlignment="1">
      <alignment horizontal="center" vertical="center"/>
    </xf>
    <xf numFmtId="187" fontId="3" fillId="0" borderId="5" xfId="1" applyFont="1" applyBorder="1"/>
    <xf numFmtId="187" fontId="7" fillId="0" borderId="5" xfId="1" applyFont="1" applyBorder="1"/>
    <xf numFmtId="0" fontId="7" fillId="0" borderId="2" xfId="0" applyFont="1" applyBorder="1" applyAlignment="1">
      <alignment horizontal="center" vertical="center"/>
    </xf>
    <xf numFmtId="187" fontId="7" fillId="0" borderId="2" xfId="0" applyNumberFormat="1" applyFont="1" applyBorder="1" applyAlignment="1">
      <alignment horizontal="center" vertical="center"/>
    </xf>
    <xf numFmtId="187" fontId="3" fillId="0" borderId="2" xfId="1" applyFont="1" applyBorder="1"/>
    <xf numFmtId="187" fontId="7" fillId="0" borderId="2" xfId="1" applyFont="1" applyBorder="1"/>
    <xf numFmtId="0" fontId="7" fillId="0" borderId="9" xfId="0" applyFont="1" applyBorder="1"/>
    <xf numFmtId="187" fontId="7" fillId="0" borderId="9" xfId="0" applyNumberFormat="1" applyFont="1" applyBorder="1" applyAlignment="1">
      <alignment horizontal="center"/>
    </xf>
    <xf numFmtId="188" fontId="5" fillId="0" borderId="9" xfId="1" applyNumberFormat="1" applyFont="1" applyFill="1" applyBorder="1" applyAlignment="1">
      <alignment horizontal="center"/>
    </xf>
    <xf numFmtId="187" fontId="5" fillId="0" borderId="9" xfId="1" applyFont="1" applyFill="1" applyBorder="1" applyAlignment="1">
      <alignment horizontal="center"/>
    </xf>
    <xf numFmtId="187" fontId="3" fillId="0" borderId="9" xfId="1" applyFont="1" applyBorder="1"/>
    <xf numFmtId="187" fontId="7" fillId="0" borderId="9" xfId="1" applyFont="1" applyBorder="1"/>
    <xf numFmtId="2" fontId="4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vertical="top" wrapText="1"/>
    </xf>
    <xf numFmtId="187" fontId="5" fillId="0" borderId="9" xfId="0" applyNumberFormat="1" applyFont="1" applyBorder="1" applyAlignment="1">
      <alignment horizontal="center" vertical="top" wrapText="1"/>
    </xf>
    <xf numFmtId="188" fontId="5" fillId="0" borderId="9" xfId="1" applyNumberFormat="1" applyFont="1" applyFill="1" applyBorder="1" applyAlignment="1">
      <alignment horizontal="center" vertical="top"/>
    </xf>
    <xf numFmtId="187" fontId="5" fillId="0" borderId="9" xfId="1" applyFont="1" applyFill="1" applyBorder="1" applyAlignment="1">
      <alignment horizontal="center" vertical="top"/>
    </xf>
    <xf numFmtId="187" fontId="3" fillId="0" borderId="9" xfId="1" applyFont="1" applyBorder="1" applyAlignment="1">
      <alignment vertical="top"/>
    </xf>
    <xf numFmtId="187" fontId="7" fillId="0" borderId="9" xfId="1" applyFont="1" applyBorder="1" applyAlignment="1">
      <alignment vertical="top"/>
    </xf>
    <xf numFmtId="2" fontId="4" fillId="0" borderId="9" xfId="0" applyNumberFormat="1" applyFont="1" applyBorder="1" applyAlignment="1">
      <alignment horizontal="right" vertical="top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88" fontId="2" fillId="5" borderId="9" xfId="0" applyNumberFormat="1" applyFont="1" applyFill="1" applyBorder="1"/>
    <xf numFmtId="188" fontId="4" fillId="5" borderId="9" xfId="0" applyNumberFormat="1" applyFont="1" applyFill="1" applyBorder="1"/>
    <xf numFmtId="2" fontId="4" fillId="5" borderId="9" xfId="0" applyNumberFormat="1" applyFont="1" applyFill="1" applyBorder="1" applyAlignment="1">
      <alignment horizontal="right"/>
    </xf>
    <xf numFmtId="188" fontId="4" fillId="5" borderId="9" xfId="0" applyNumberFormat="1" applyFont="1" applyFill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33618</xdr:colOff>
      <xdr:row>42</xdr:row>
      <xdr:rowOff>205677</xdr:rowOff>
    </xdr:from>
    <xdr:ext cx="1143000" cy="492337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E5EE1CFC-4240-48D7-95F2-23A2179F9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2371" y="16844171"/>
          <a:ext cx="1143000" cy="492337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941295</xdr:colOff>
      <xdr:row>49</xdr:row>
      <xdr:rowOff>89647</xdr:rowOff>
    </xdr:from>
    <xdr:to>
      <xdr:col>7</xdr:col>
      <xdr:colOff>738592</xdr:colOff>
      <xdr:row>51</xdr:row>
      <xdr:rowOff>212164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0487A98-4EE5-A0C6-23A9-E878501E0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099177" y="18691412"/>
          <a:ext cx="1754591" cy="809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0B50-F99E-4633-9090-64D4A1DB200C}">
  <sheetPr>
    <pageSetUpPr fitToPage="1"/>
  </sheetPr>
  <dimension ref="A1:M53"/>
  <sheetViews>
    <sheetView tabSelected="1" topLeftCell="A29" zoomScale="85" zoomScaleNormal="85" workbookViewId="0">
      <selection activeCell="D43" sqref="D43"/>
    </sheetView>
  </sheetViews>
  <sheetFormatPr baseColWidth="10" defaultColWidth="9" defaultRowHeight="27" x14ac:dyDescent="0.45"/>
  <cols>
    <col min="1" max="1" width="5.1640625" style="2" customWidth="1"/>
    <col min="2" max="2" width="50.33203125" style="2" bestFit="1" customWidth="1"/>
    <col min="3" max="3" width="18.83203125" style="159" bestFit="1" customWidth="1"/>
    <col min="4" max="4" width="21.5" style="2" customWidth="1"/>
    <col min="5" max="5" width="11.1640625" style="2" customWidth="1"/>
    <col min="6" max="6" width="13.5" style="2" bestFit="1" customWidth="1"/>
    <col min="7" max="7" width="12.1640625" style="2" bestFit="1" customWidth="1"/>
    <col min="8" max="8" width="13.1640625" style="2" bestFit="1" customWidth="1"/>
    <col min="9" max="9" width="12.1640625" style="2" bestFit="1" customWidth="1"/>
    <col min="10" max="10" width="12.5" style="2" bestFit="1" customWidth="1"/>
    <col min="11" max="11" width="13.83203125" style="154" bestFit="1" customWidth="1"/>
    <col min="12" max="12" width="13.83203125" style="160" bestFit="1" customWidth="1"/>
    <col min="13" max="13" width="16" style="155" bestFit="1" customWidth="1"/>
    <col min="14" max="16384" width="9" style="2"/>
  </cols>
  <sheetData>
    <row r="1" spans="1:13" x14ac:dyDescent="0.4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45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45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5"/>
    </row>
    <row r="5" spans="1:13" x14ac:dyDescent="0.45">
      <c r="A5" s="6" t="s">
        <v>0</v>
      </c>
      <c r="B5" s="6" t="s">
        <v>17</v>
      </c>
      <c r="C5" s="6" t="s">
        <v>22</v>
      </c>
      <c r="D5" s="6" t="s">
        <v>23</v>
      </c>
      <c r="E5" s="7" t="s">
        <v>24</v>
      </c>
      <c r="F5" s="8"/>
      <c r="G5" s="8"/>
      <c r="H5" s="8"/>
      <c r="I5" s="8"/>
      <c r="J5" s="9"/>
      <c r="K5" s="10" t="s">
        <v>38</v>
      </c>
      <c r="L5" s="11" t="s">
        <v>25</v>
      </c>
      <c r="M5" s="12" t="s">
        <v>26</v>
      </c>
    </row>
    <row r="6" spans="1:13" ht="29.25" customHeight="1" x14ac:dyDescent="0.45">
      <c r="A6" s="13"/>
      <c r="B6" s="13"/>
      <c r="C6" s="13"/>
      <c r="D6" s="13"/>
      <c r="E6" s="14">
        <v>24746</v>
      </c>
      <c r="F6" s="14">
        <v>24777</v>
      </c>
      <c r="G6" s="14">
        <v>24807</v>
      </c>
      <c r="H6" s="14">
        <v>24838</v>
      </c>
      <c r="I6" s="14">
        <v>24869</v>
      </c>
      <c r="J6" s="14">
        <v>24898</v>
      </c>
      <c r="K6" s="15"/>
      <c r="L6" s="16"/>
      <c r="M6" s="17"/>
    </row>
    <row r="7" spans="1:13" ht="47.25" customHeight="1" x14ac:dyDescent="0.45">
      <c r="A7" s="18">
        <v>1</v>
      </c>
      <c r="B7" s="19" t="s">
        <v>37</v>
      </c>
      <c r="C7" s="19"/>
      <c r="D7" s="20">
        <f>SUM(D8:D19)</f>
        <v>2142700</v>
      </c>
      <c r="E7" s="21">
        <f>SUM(E8:E19)</f>
        <v>0</v>
      </c>
      <c r="F7" s="22">
        <f>SUM(F8:F19)</f>
        <v>466737.29000000004</v>
      </c>
      <c r="G7" s="22">
        <f t="shared" ref="G7:J7" si="0">SUM(G8:G19)</f>
        <v>384540.22</v>
      </c>
      <c r="H7" s="22">
        <f t="shared" si="0"/>
        <v>348804.98</v>
      </c>
      <c r="I7" s="22">
        <f t="shared" si="0"/>
        <v>395374.28</v>
      </c>
      <c r="J7" s="22">
        <f t="shared" si="0"/>
        <v>236526.2</v>
      </c>
      <c r="K7" s="23">
        <f>SUM(E7:J7)</f>
        <v>1831982.97</v>
      </c>
      <c r="L7" s="24">
        <f>(K37*100)/D37</f>
        <v>85.188930781895735</v>
      </c>
      <c r="M7" s="25" t="s">
        <v>28</v>
      </c>
    </row>
    <row r="8" spans="1:13" x14ac:dyDescent="0.45">
      <c r="A8" s="26"/>
      <c r="B8" s="27" t="s">
        <v>4</v>
      </c>
      <c r="C8" s="28" t="s">
        <v>36</v>
      </c>
      <c r="D8" s="29">
        <v>46000</v>
      </c>
      <c r="E8" s="30">
        <v>0</v>
      </c>
      <c r="F8" s="30">
        <v>56622.29</v>
      </c>
      <c r="G8" s="30">
        <v>53880.22</v>
      </c>
      <c r="H8" s="30">
        <v>52019.98</v>
      </c>
      <c r="I8" s="31">
        <v>48999.28</v>
      </c>
      <c r="J8" s="32">
        <v>50751.199999999997</v>
      </c>
      <c r="K8" s="32">
        <f>SUM(E8:J8)</f>
        <v>262272.97000000003</v>
      </c>
      <c r="L8" s="33">
        <f>K8*100/D8</f>
        <v>570.15863043478271</v>
      </c>
      <c r="M8" s="34"/>
    </row>
    <row r="9" spans="1:13" x14ac:dyDescent="0.45">
      <c r="A9" s="26"/>
      <c r="B9" s="35" t="s">
        <v>6</v>
      </c>
      <c r="C9" s="36" t="s">
        <v>36</v>
      </c>
      <c r="D9" s="37">
        <v>6300</v>
      </c>
      <c r="E9" s="38">
        <v>0</v>
      </c>
      <c r="F9" s="38">
        <v>6300</v>
      </c>
      <c r="G9" s="38"/>
      <c r="H9" s="38"/>
      <c r="I9" s="39"/>
      <c r="J9" s="40"/>
      <c r="K9" s="41">
        <f t="shared" ref="K9:K19" si="1">SUM(E9:J9)</f>
        <v>6300</v>
      </c>
      <c r="L9" s="42">
        <f t="shared" ref="L9:L19" si="2">K9*100/D9</f>
        <v>100</v>
      </c>
      <c r="M9" s="43"/>
    </row>
    <row r="10" spans="1:13" x14ac:dyDescent="0.45">
      <c r="A10" s="26"/>
      <c r="B10" s="35" t="s">
        <v>11</v>
      </c>
      <c r="C10" s="36" t="s">
        <v>36</v>
      </c>
      <c r="D10" s="37">
        <v>4500</v>
      </c>
      <c r="E10" s="38">
        <v>0</v>
      </c>
      <c r="F10" s="38">
        <v>500</v>
      </c>
      <c r="G10" s="38"/>
      <c r="H10" s="38"/>
      <c r="I10" s="39"/>
      <c r="J10" s="40"/>
      <c r="K10" s="41">
        <f t="shared" si="1"/>
        <v>500</v>
      </c>
      <c r="L10" s="42">
        <f t="shared" si="2"/>
        <v>11.111111111111111</v>
      </c>
      <c r="M10" s="43"/>
    </row>
    <row r="11" spans="1:13" x14ac:dyDescent="0.45">
      <c r="A11" s="26"/>
      <c r="B11" s="35" t="s">
        <v>8</v>
      </c>
      <c r="C11" s="36" t="s">
        <v>36</v>
      </c>
      <c r="D11" s="37">
        <v>648000</v>
      </c>
      <c r="E11" s="38">
        <v>0</v>
      </c>
      <c r="F11" s="38">
        <v>173680</v>
      </c>
      <c r="G11" s="38">
        <v>25760</v>
      </c>
      <c r="H11" s="38">
        <v>109760</v>
      </c>
      <c r="I11" s="39">
        <v>156400</v>
      </c>
      <c r="J11" s="40"/>
      <c r="K11" s="41">
        <f>SUM(E11:J11)</f>
        <v>465600</v>
      </c>
      <c r="L11" s="42">
        <f t="shared" si="2"/>
        <v>71.851851851851848</v>
      </c>
      <c r="M11" s="44"/>
    </row>
    <row r="12" spans="1:13" x14ac:dyDescent="0.45">
      <c r="A12" s="26"/>
      <c r="B12" s="35" t="s">
        <v>13</v>
      </c>
      <c r="C12" s="36" t="s">
        <v>36</v>
      </c>
      <c r="D12" s="37">
        <v>87600</v>
      </c>
      <c r="E12" s="38">
        <v>0</v>
      </c>
      <c r="F12" s="38"/>
      <c r="G12" s="38"/>
      <c r="H12" s="38"/>
      <c r="I12" s="39"/>
      <c r="J12" s="40"/>
      <c r="K12" s="41">
        <f t="shared" si="1"/>
        <v>0</v>
      </c>
      <c r="L12" s="42">
        <f t="shared" si="2"/>
        <v>0</v>
      </c>
      <c r="M12" s="43"/>
    </row>
    <row r="13" spans="1:13" x14ac:dyDescent="0.45">
      <c r="A13" s="26"/>
      <c r="B13" s="35" t="s">
        <v>9</v>
      </c>
      <c r="C13" s="36" t="s">
        <v>36</v>
      </c>
      <c r="D13" s="37">
        <v>16100</v>
      </c>
      <c r="E13" s="38">
        <v>0</v>
      </c>
      <c r="F13" s="38">
        <v>42210</v>
      </c>
      <c r="G13" s="38"/>
      <c r="H13" s="38"/>
      <c r="I13" s="39"/>
      <c r="J13" s="40"/>
      <c r="K13" s="41">
        <f t="shared" si="1"/>
        <v>42210</v>
      </c>
      <c r="L13" s="42">
        <f t="shared" si="2"/>
        <v>262.17391304347825</v>
      </c>
      <c r="M13" s="43"/>
    </row>
    <row r="14" spans="1:13" x14ac:dyDescent="0.45">
      <c r="A14" s="26"/>
      <c r="B14" s="35" t="s">
        <v>10</v>
      </c>
      <c r="C14" s="36" t="s">
        <v>36</v>
      </c>
      <c r="D14" s="37">
        <v>35800</v>
      </c>
      <c r="E14" s="38">
        <v>0</v>
      </c>
      <c r="F14" s="38">
        <v>9500</v>
      </c>
      <c r="G14" s="38">
        <v>9500</v>
      </c>
      <c r="H14" s="38">
        <v>9500</v>
      </c>
      <c r="I14" s="38">
        <v>9500</v>
      </c>
      <c r="J14" s="38">
        <v>9500</v>
      </c>
      <c r="K14" s="41">
        <f t="shared" si="1"/>
        <v>47500</v>
      </c>
      <c r="L14" s="42">
        <f t="shared" si="2"/>
        <v>132.68156424581005</v>
      </c>
      <c r="M14" s="43"/>
    </row>
    <row r="15" spans="1:13" x14ac:dyDescent="0.45">
      <c r="A15" s="26"/>
      <c r="B15" s="35" t="s">
        <v>12</v>
      </c>
      <c r="C15" s="36" t="s">
        <v>36</v>
      </c>
      <c r="D15" s="37">
        <v>44700</v>
      </c>
      <c r="E15" s="38">
        <v>0</v>
      </c>
      <c r="F15" s="38">
        <v>8225</v>
      </c>
      <c r="G15" s="38">
        <v>3200</v>
      </c>
      <c r="H15" s="38">
        <v>7825</v>
      </c>
      <c r="I15" s="39">
        <v>10775</v>
      </c>
      <c r="J15" s="40">
        <v>6575</v>
      </c>
      <c r="K15" s="41">
        <f t="shared" si="1"/>
        <v>36600</v>
      </c>
      <c r="L15" s="42">
        <f t="shared" si="2"/>
        <v>81.87919463087249</v>
      </c>
      <c r="M15" s="43"/>
    </row>
    <row r="16" spans="1:13" x14ac:dyDescent="0.45">
      <c r="A16" s="26"/>
      <c r="B16" s="35" t="s">
        <v>5</v>
      </c>
      <c r="C16" s="36" t="s">
        <v>36</v>
      </c>
      <c r="D16" s="37">
        <v>1018200</v>
      </c>
      <c r="E16" s="39">
        <v>0</v>
      </c>
      <c r="F16" s="39">
        <v>169700</v>
      </c>
      <c r="G16" s="39">
        <v>169700</v>
      </c>
      <c r="H16" s="39">
        <v>169700</v>
      </c>
      <c r="I16" s="39">
        <v>169700</v>
      </c>
      <c r="J16" s="39">
        <v>169700</v>
      </c>
      <c r="K16" s="41">
        <f t="shared" si="1"/>
        <v>848500</v>
      </c>
      <c r="L16" s="42">
        <f t="shared" si="2"/>
        <v>83.333333333333329</v>
      </c>
      <c r="M16" s="43"/>
    </row>
    <row r="17" spans="1:13" x14ac:dyDescent="0.45">
      <c r="A17" s="26"/>
      <c r="B17" s="35" t="s">
        <v>18</v>
      </c>
      <c r="C17" s="36" t="s">
        <v>36</v>
      </c>
      <c r="D17" s="37">
        <v>74500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45">
        <v>0</v>
      </c>
      <c r="K17" s="41">
        <f t="shared" si="1"/>
        <v>0</v>
      </c>
      <c r="L17" s="42">
        <f t="shared" si="2"/>
        <v>0</v>
      </c>
      <c r="M17" s="43"/>
    </row>
    <row r="18" spans="1:13" x14ac:dyDescent="0.45">
      <c r="A18" s="26"/>
      <c r="B18" s="35" t="s">
        <v>51</v>
      </c>
      <c r="C18" s="36" t="s">
        <v>36</v>
      </c>
      <c r="D18" s="37">
        <v>38500</v>
      </c>
      <c r="E18" s="38">
        <v>0</v>
      </c>
      <c r="F18" s="38">
        <v>0</v>
      </c>
      <c r="G18" s="38">
        <v>0</v>
      </c>
      <c r="H18" s="38">
        <v>0</v>
      </c>
      <c r="I18" s="39">
        <v>0</v>
      </c>
      <c r="J18" s="45">
        <v>0</v>
      </c>
      <c r="K18" s="41">
        <f t="shared" ref="K18" si="3">SUM(E18:J18)</f>
        <v>0</v>
      </c>
      <c r="L18" s="42">
        <f t="shared" ref="L18" si="4">K18*100/D18</f>
        <v>0</v>
      </c>
      <c r="M18" s="43"/>
    </row>
    <row r="19" spans="1:13" x14ac:dyDescent="0.45">
      <c r="A19" s="46"/>
      <c r="B19" s="47" t="s">
        <v>19</v>
      </c>
      <c r="C19" s="48" t="s">
        <v>36</v>
      </c>
      <c r="D19" s="49">
        <v>122500</v>
      </c>
      <c r="E19" s="39">
        <v>0</v>
      </c>
      <c r="F19" s="39">
        <v>0</v>
      </c>
      <c r="G19" s="39">
        <v>122500</v>
      </c>
      <c r="H19" s="39">
        <v>0</v>
      </c>
      <c r="I19" s="39">
        <v>0</v>
      </c>
      <c r="J19" s="50">
        <v>0</v>
      </c>
      <c r="K19" s="51">
        <f t="shared" si="1"/>
        <v>122500</v>
      </c>
      <c r="L19" s="52">
        <f t="shared" si="2"/>
        <v>100</v>
      </c>
      <c r="M19" s="43"/>
    </row>
    <row r="20" spans="1:13" ht="50" x14ac:dyDescent="0.45">
      <c r="A20" s="53">
        <v>2</v>
      </c>
      <c r="B20" s="54" t="s">
        <v>15</v>
      </c>
      <c r="C20" s="55" t="s">
        <v>36</v>
      </c>
      <c r="D20" s="56">
        <v>60000</v>
      </c>
      <c r="E20" s="57">
        <v>0</v>
      </c>
      <c r="F20" s="57">
        <v>12000</v>
      </c>
      <c r="G20" s="57">
        <v>12000</v>
      </c>
      <c r="H20" s="57">
        <v>12000</v>
      </c>
      <c r="I20" s="57">
        <v>12000</v>
      </c>
      <c r="J20" s="57">
        <v>12000</v>
      </c>
      <c r="K20" s="58">
        <f>SUM(E20:J20)</f>
        <v>60000</v>
      </c>
      <c r="L20" s="59">
        <f t="shared" ref="L20:L25" si="5">K20*100/D20</f>
        <v>100</v>
      </c>
      <c r="M20" s="60" t="s">
        <v>28</v>
      </c>
    </row>
    <row r="21" spans="1:13" ht="23.25" customHeight="1" x14ac:dyDescent="0.45">
      <c r="A21" s="61">
        <v>3</v>
      </c>
      <c r="B21" s="62" t="s">
        <v>29</v>
      </c>
      <c r="C21" s="63"/>
      <c r="D21" s="64">
        <f>SUM(D22:D24)</f>
        <v>50500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58">
        <v>32000</v>
      </c>
      <c r="K21" s="58">
        <f>SUM(E21:J21)</f>
        <v>32000</v>
      </c>
      <c r="L21" s="59">
        <f t="shared" si="5"/>
        <v>63.366336633663366</v>
      </c>
      <c r="M21" s="60" t="s">
        <v>28</v>
      </c>
    </row>
    <row r="22" spans="1:13" x14ac:dyDescent="0.45">
      <c r="A22" s="66"/>
      <c r="B22" s="67" t="s">
        <v>30</v>
      </c>
      <c r="C22" s="68" t="s">
        <v>36</v>
      </c>
      <c r="D22" s="69">
        <v>34000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1"/>
      <c r="K22" s="31">
        <f>SUM(E22:J22)</f>
        <v>0</v>
      </c>
      <c r="L22" s="42">
        <f t="shared" si="5"/>
        <v>0</v>
      </c>
      <c r="M22" s="43"/>
    </row>
    <row r="23" spans="1:13" x14ac:dyDescent="0.45">
      <c r="A23" s="66"/>
      <c r="B23" s="67" t="s">
        <v>31</v>
      </c>
      <c r="C23" s="68" t="s">
        <v>36</v>
      </c>
      <c r="D23" s="69">
        <v>8000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2"/>
      <c r="K23" s="31">
        <f>SUM(E23:J23)</f>
        <v>0</v>
      </c>
      <c r="L23" s="42">
        <f t="shared" si="5"/>
        <v>0</v>
      </c>
      <c r="M23" s="43"/>
    </row>
    <row r="24" spans="1:13" x14ac:dyDescent="0.45">
      <c r="A24" s="66"/>
      <c r="B24" s="67" t="s">
        <v>52</v>
      </c>
      <c r="C24" s="68" t="s">
        <v>36</v>
      </c>
      <c r="D24" s="69">
        <v>8500</v>
      </c>
      <c r="E24" s="70">
        <v>0</v>
      </c>
      <c r="F24" s="70">
        <v>1500</v>
      </c>
      <c r="G24" s="70">
        <v>2000</v>
      </c>
      <c r="H24" s="70">
        <v>1500</v>
      </c>
      <c r="I24" s="70">
        <v>1500</v>
      </c>
      <c r="J24" s="72">
        <v>2000</v>
      </c>
      <c r="K24" s="31">
        <f>SUM(E24:J24)</f>
        <v>8500</v>
      </c>
      <c r="L24" s="42">
        <f t="shared" si="5"/>
        <v>100</v>
      </c>
      <c r="M24" s="43"/>
    </row>
    <row r="25" spans="1:13" x14ac:dyDescent="0.45">
      <c r="A25" s="73">
        <v>4</v>
      </c>
      <c r="B25" s="74" t="s">
        <v>1</v>
      </c>
      <c r="C25" s="75"/>
      <c r="D25" s="76">
        <v>24818</v>
      </c>
      <c r="E25" s="77">
        <v>0</v>
      </c>
      <c r="F25" s="77">
        <v>0</v>
      </c>
      <c r="G25" s="77">
        <v>0</v>
      </c>
      <c r="H25" s="77">
        <v>24818</v>
      </c>
      <c r="I25" s="77">
        <v>0</v>
      </c>
      <c r="J25" s="78">
        <v>0</v>
      </c>
      <c r="K25" s="77">
        <v>24818</v>
      </c>
      <c r="L25" s="79">
        <f t="shared" si="5"/>
        <v>100</v>
      </c>
      <c r="M25" s="80" t="s">
        <v>28</v>
      </c>
    </row>
    <row r="26" spans="1:13" x14ac:dyDescent="0.45">
      <c r="A26" s="81"/>
      <c r="B26" s="82" t="s">
        <v>7</v>
      </c>
      <c r="C26" s="83"/>
      <c r="D26" s="84"/>
      <c r="E26" s="85"/>
      <c r="F26" s="85"/>
      <c r="G26" s="85"/>
      <c r="H26" s="85"/>
      <c r="I26" s="85"/>
      <c r="J26" s="86"/>
      <c r="K26" s="87"/>
      <c r="L26" s="88"/>
      <c r="M26" s="89"/>
    </row>
    <row r="27" spans="1:13" x14ac:dyDescent="0.45">
      <c r="A27" s="90"/>
      <c r="B27" s="91" t="s">
        <v>53</v>
      </c>
      <c r="C27" s="92" t="s">
        <v>36</v>
      </c>
      <c r="D27" s="93">
        <v>15167</v>
      </c>
      <c r="E27" s="31">
        <v>0</v>
      </c>
      <c r="F27" s="31">
        <v>0</v>
      </c>
      <c r="G27" s="31">
        <v>0</v>
      </c>
      <c r="H27" s="31">
        <v>15167</v>
      </c>
      <c r="I27" s="31">
        <v>0</v>
      </c>
      <c r="J27" s="94">
        <v>0</v>
      </c>
      <c r="K27" s="72">
        <f>SUM(E27:J27)</f>
        <v>15167</v>
      </c>
      <c r="L27" s="95">
        <f t="shared" ref="L27:L33" si="6">K27*100/D27</f>
        <v>100</v>
      </c>
      <c r="M27" s="43"/>
    </row>
    <row r="28" spans="1:13" x14ac:dyDescent="0.45">
      <c r="A28" s="96">
        <v>5</v>
      </c>
      <c r="B28" s="97" t="s">
        <v>2</v>
      </c>
      <c r="C28" s="98"/>
      <c r="D28" s="99">
        <v>2140</v>
      </c>
      <c r="E28" s="100">
        <v>0</v>
      </c>
      <c r="F28" s="100">
        <v>0</v>
      </c>
      <c r="G28" s="100">
        <v>0</v>
      </c>
      <c r="H28" s="100">
        <v>2140</v>
      </c>
      <c r="I28" s="100">
        <v>0</v>
      </c>
      <c r="J28" s="101">
        <v>0</v>
      </c>
      <c r="K28" s="100">
        <v>2140</v>
      </c>
      <c r="L28" s="102">
        <f t="shared" si="6"/>
        <v>100</v>
      </c>
      <c r="M28" s="60" t="s">
        <v>28</v>
      </c>
    </row>
    <row r="29" spans="1:13" x14ac:dyDescent="0.45">
      <c r="A29" s="103"/>
      <c r="B29" s="27" t="s">
        <v>32</v>
      </c>
      <c r="C29" s="104" t="s">
        <v>36</v>
      </c>
      <c r="D29" s="29">
        <v>1000</v>
      </c>
      <c r="E29" s="105">
        <v>0</v>
      </c>
      <c r="F29" s="105">
        <v>0</v>
      </c>
      <c r="G29" s="105">
        <v>0</v>
      </c>
      <c r="H29" s="105"/>
      <c r="I29" s="105">
        <v>0</v>
      </c>
      <c r="J29" s="106">
        <v>0</v>
      </c>
      <c r="K29" s="107">
        <f>SUM(E29:J29)</f>
        <v>0</v>
      </c>
      <c r="L29" s="33">
        <f t="shared" si="6"/>
        <v>0</v>
      </c>
      <c r="M29" s="34"/>
    </row>
    <row r="30" spans="1:13" x14ac:dyDescent="0.45">
      <c r="A30" s="108"/>
      <c r="B30" s="109" t="s">
        <v>33</v>
      </c>
      <c r="C30" s="110" t="s">
        <v>36</v>
      </c>
      <c r="D30" s="111">
        <v>1140</v>
      </c>
      <c r="E30" s="112">
        <v>0</v>
      </c>
      <c r="F30" s="112">
        <v>0</v>
      </c>
      <c r="G30" s="112">
        <v>0</v>
      </c>
      <c r="H30" s="112"/>
      <c r="I30" s="112">
        <v>0</v>
      </c>
      <c r="J30" s="113">
        <v>0</v>
      </c>
      <c r="K30" s="112">
        <f>SUM(E30:J30)</f>
        <v>0</v>
      </c>
      <c r="L30" s="52">
        <f t="shared" si="6"/>
        <v>0</v>
      </c>
      <c r="M30" s="114"/>
    </row>
    <row r="31" spans="1:13" ht="100" x14ac:dyDescent="0.45">
      <c r="A31" s="60">
        <v>6</v>
      </c>
      <c r="B31" s="115" t="s">
        <v>14</v>
      </c>
      <c r="C31" s="116" t="s">
        <v>36</v>
      </c>
      <c r="D31" s="56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8">
        <v>0</v>
      </c>
      <c r="K31" s="118">
        <v>0</v>
      </c>
      <c r="L31" s="59" t="e">
        <f>K31*100/D31</f>
        <v>#DIV/0!</v>
      </c>
      <c r="M31" s="60" t="s">
        <v>28</v>
      </c>
    </row>
    <row r="32" spans="1:13" x14ac:dyDescent="0.45">
      <c r="A32" s="119">
        <v>7</v>
      </c>
      <c r="B32" s="120" t="s">
        <v>3</v>
      </c>
      <c r="C32" s="121"/>
      <c r="D32" s="122">
        <f>SUM(D33:D36)</f>
        <v>65500</v>
      </c>
      <c r="E32" s="123">
        <v>0</v>
      </c>
      <c r="F32" s="123">
        <v>0</v>
      </c>
      <c r="G32" s="123">
        <v>0</v>
      </c>
      <c r="H32" s="123">
        <f>SUM(H33:H36)</f>
        <v>47300</v>
      </c>
      <c r="I32" s="123">
        <f>SUM(I33:I36)</f>
        <v>0</v>
      </c>
      <c r="J32" s="124">
        <f>SUM(J33:J36)</f>
        <v>0</v>
      </c>
      <c r="K32" s="124">
        <f>SUM(E32:J32)</f>
        <v>47300</v>
      </c>
      <c r="L32" s="79">
        <f t="shared" si="6"/>
        <v>72.213740458015266</v>
      </c>
      <c r="M32" s="80" t="s">
        <v>28</v>
      </c>
    </row>
    <row r="33" spans="1:13" x14ac:dyDescent="0.45">
      <c r="A33" s="103"/>
      <c r="B33" s="91" t="s">
        <v>34</v>
      </c>
      <c r="C33" s="125" t="s">
        <v>36</v>
      </c>
      <c r="D33" s="29">
        <v>10000</v>
      </c>
      <c r="E33" s="105">
        <v>0</v>
      </c>
      <c r="F33" s="105">
        <v>0</v>
      </c>
      <c r="G33" s="105">
        <v>0</v>
      </c>
      <c r="H33" s="105">
        <v>10000</v>
      </c>
      <c r="I33" s="105">
        <v>0</v>
      </c>
      <c r="J33" s="126">
        <v>0</v>
      </c>
      <c r="K33" s="127">
        <f>SUM(E33:J33)</f>
        <v>10000</v>
      </c>
      <c r="L33" s="33">
        <f t="shared" si="6"/>
        <v>100</v>
      </c>
      <c r="M33" s="34"/>
    </row>
    <row r="34" spans="1:13" x14ac:dyDescent="0.45">
      <c r="A34" s="128"/>
      <c r="B34" s="91" t="s">
        <v>35</v>
      </c>
      <c r="C34" s="129"/>
      <c r="D34" s="93"/>
      <c r="E34" s="30"/>
      <c r="F34" s="30"/>
      <c r="G34" s="30"/>
      <c r="H34" s="30"/>
      <c r="I34" s="30"/>
      <c r="J34" s="130"/>
      <c r="K34" s="131"/>
      <c r="L34" s="42"/>
      <c r="M34" s="43"/>
    </row>
    <row r="35" spans="1:13" x14ac:dyDescent="0.45">
      <c r="A35" s="90"/>
      <c r="B35" s="132" t="s">
        <v>20</v>
      </c>
      <c r="C35" s="133" t="s">
        <v>36</v>
      </c>
      <c r="D35" s="134">
        <v>16500</v>
      </c>
      <c r="E35" s="135">
        <v>0</v>
      </c>
      <c r="F35" s="135">
        <v>0</v>
      </c>
      <c r="G35" s="135">
        <v>0</v>
      </c>
      <c r="H35" s="135">
        <v>16500</v>
      </c>
      <c r="I35" s="135">
        <v>0</v>
      </c>
      <c r="J35" s="136">
        <v>0</v>
      </c>
      <c r="K35" s="137">
        <f>SUM(E35:J35)</f>
        <v>16500</v>
      </c>
      <c r="L35" s="138">
        <f>K35*100/D35</f>
        <v>100</v>
      </c>
      <c r="M35" s="139"/>
    </row>
    <row r="36" spans="1:13" ht="50" x14ac:dyDescent="0.45">
      <c r="A36" s="66"/>
      <c r="B36" s="140" t="s">
        <v>21</v>
      </c>
      <c r="C36" s="141" t="s">
        <v>36</v>
      </c>
      <c r="D36" s="142">
        <v>39000</v>
      </c>
      <c r="E36" s="143">
        <v>0</v>
      </c>
      <c r="F36" s="143">
        <v>0</v>
      </c>
      <c r="G36" s="143">
        <v>0</v>
      </c>
      <c r="H36" s="143">
        <v>20800</v>
      </c>
      <c r="I36" s="143">
        <v>0</v>
      </c>
      <c r="J36" s="144">
        <v>0</v>
      </c>
      <c r="K36" s="145">
        <f>SUM(E36:J36)</f>
        <v>20800</v>
      </c>
      <c r="L36" s="146">
        <f>K36*100/D36</f>
        <v>53.333333333333336</v>
      </c>
      <c r="M36" s="139"/>
    </row>
    <row r="37" spans="1:13" x14ac:dyDescent="0.45">
      <c r="A37" s="147" t="s">
        <v>16</v>
      </c>
      <c r="B37" s="148"/>
      <c r="C37" s="149"/>
      <c r="D37" s="150">
        <f>D32+D31+D28+D25+D21+D20+D7</f>
        <v>2345658</v>
      </c>
      <c r="E37" s="150">
        <f>E32+E31+E28+E25+E21+E20+E7</f>
        <v>0</v>
      </c>
      <c r="F37" s="150">
        <f>F32+F31+F28+F25+F21+F20+F7</f>
        <v>478737.29000000004</v>
      </c>
      <c r="G37" s="150">
        <f t="shared" ref="G37:J37" si="7">G32+G31+G28+G25+G21+G20+G7</f>
        <v>396540.22</v>
      </c>
      <c r="H37" s="150">
        <f t="shared" si="7"/>
        <v>435062.98</v>
      </c>
      <c r="I37" s="150">
        <f t="shared" si="7"/>
        <v>407374.28</v>
      </c>
      <c r="J37" s="150">
        <f t="shared" si="7"/>
        <v>280526.2</v>
      </c>
      <c r="K37" s="151">
        <f>K32+K31+K28+K25+K21+K20+K7</f>
        <v>1998240.97</v>
      </c>
      <c r="L37" s="152">
        <f>(K37*100)/D37</f>
        <v>85.188930781895735</v>
      </c>
      <c r="M37" s="153"/>
    </row>
    <row r="39" spans="1:13" x14ac:dyDescent="0.45">
      <c r="B39" s="154" t="s">
        <v>39</v>
      </c>
      <c r="C39" s="154"/>
      <c r="D39" s="154"/>
      <c r="E39" s="154"/>
      <c r="F39" s="154"/>
      <c r="G39" s="154"/>
      <c r="H39" s="154"/>
      <c r="I39" s="154"/>
      <c r="J39" s="154"/>
      <c r="L39" s="154"/>
    </row>
    <row r="40" spans="1:13" x14ac:dyDescent="0.45">
      <c r="B40" s="156" t="s">
        <v>47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</row>
    <row r="41" spans="1:13" x14ac:dyDescent="0.45"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</row>
    <row r="42" spans="1:13" x14ac:dyDescent="0.45"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</row>
    <row r="43" spans="1:13" x14ac:dyDescent="0.45">
      <c r="B43" s="154" t="s">
        <v>40</v>
      </c>
      <c r="C43" s="154"/>
      <c r="D43" s="154"/>
      <c r="E43" s="154"/>
      <c r="F43" s="154"/>
      <c r="G43" s="154"/>
      <c r="H43" s="154"/>
      <c r="I43" s="154"/>
      <c r="J43" s="154"/>
      <c r="L43" s="154"/>
    </row>
    <row r="44" spans="1:13" x14ac:dyDescent="0.45">
      <c r="B44" s="154"/>
      <c r="C44" s="154"/>
      <c r="D44" s="154"/>
      <c r="E44" s="154"/>
      <c r="F44" s="154"/>
      <c r="G44" s="154"/>
      <c r="H44" s="157" t="s">
        <v>41</v>
      </c>
      <c r="I44" s="154"/>
      <c r="J44" s="154"/>
      <c r="L44" s="154"/>
    </row>
    <row r="45" spans="1:13" x14ac:dyDescent="0.45">
      <c r="B45" s="154"/>
      <c r="C45" s="154"/>
      <c r="D45" s="154"/>
      <c r="E45" s="154"/>
      <c r="F45" s="154"/>
      <c r="G45" s="154"/>
      <c r="H45" s="158" t="s">
        <v>42</v>
      </c>
      <c r="I45" s="158"/>
      <c r="J45" s="158"/>
      <c r="L45" s="154"/>
    </row>
    <row r="46" spans="1:13" x14ac:dyDescent="0.45">
      <c r="B46" s="154"/>
      <c r="C46" s="154"/>
      <c r="D46" s="154"/>
      <c r="E46" s="154"/>
      <c r="F46" s="154"/>
      <c r="G46" s="154"/>
      <c r="H46" s="158" t="s">
        <v>43</v>
      </c>
      <c r="I46" s="158"/>
      <c r="J46" s="158"/>
      <c r="L46" s="154"/>
    </row>
    <row r="47" spans="1:13" x14ac:dyDescent="0.45">
      <c r="B47" s="154"/>
      <c r="C47" s="154"/>
      <c r="D47" s="154"/>
      <c r="E47" s="154"/>
      <c r="F47" s="154"/>
      <c r="G47" s="154"/>
      <c r="H47" s="158" t="s">
        <v>44</v>
      </c>
      <c r="I47" s="158"/>
      <c r="J47" s="158"/>
      <c r="L47" s="154"/>
    </row>
    <row r="48" spans="1:13" x14ac:dyDescent="0.45">
      <c r="B48" s="154"/>
      <c r="C48" s="154"/>
      <c r="D48" s="154"/>
      <c r="E48" s="154"/>
      <c r="F48" s="154"/>
      <c r="G48" s="154"/>
      <c r="H48" s="154"/>
      <c r="I48" s="154"/>
      <c r="J48" s="154"/>
      <c r="L48" s="154"/>
    </row>
    <row r="49" spans="2:12" x14ac:dyDescent="0.45">
      <c r="B49" s="154"/>
      <c r="C49" s="154"/>
      <c r="D49" s="154"/>
      <c r="E49" s="154"/>
      <c r="F49" s="154" t="s">
        <v>54</v>
      </c>
      <c r="G49" s="154"/>
      <c r="H49" s="154"/>
      <c r="I49" s="154"/>
      <c r="J49" s="154"/>
      <c r="L49" s="154"/>
    </row>
    <row r="50" spans="2:12" x14ac:dyDescent="0.45">
      <c r="B50" s="154"/>
      <c r="C50" s="154"/>
      <c r="D50" s="154"/>
      <c r="E50" s="154"/>
      <c r="F50" s="154"/>
      <c r="G50" s="154"/>
      <c r="H50" s="154"/>
      <c r="I50" s="154"/>
      <c r="J50" s="154"/>
      <c r="L50" s="154"/>
    </row>
    <row r="51" spans="2:12" x14ac:dyDescent="0.45">
      <c r="B51" s="154"/>
      <c r="C51" s="154"/>
      <c r="D51" s="154"/>
      <c r="E51" s="154"/>
      <c r="F51" s="157" t="s">
        <v>45</v>
      </c>
      <c r="G51" s="154"/>
      <c r="H51" s="154"/>
      <c r="I51" s="154"/>
      <c r="J51" s="154"/>
      <c r="L51" s="154"/>
    </row>
    <row r="52" spans="2:12" x14ac:dyDescent="0.45">
      <c r="B52" s="154"/>
      <c r="C52" s="154"/>
      <c r="D52" s="154"/>
      <c r="E52" s="154"/>
      <c r="F52" s="158" t="s">
        <v>49</v>
      </c>
      <c r="G52" s="158"/>
      <c r="H52" s="158"/>
      <c r="I52" s="154"/>
      <c r="J52" s="154"/>
      <c r="L52" s="154"/>
    </row>
    <row r="53" spans="2:12" x14ac:dyDescent="0.45">
      <c r="B53" s="154"/>
      <c r="C53" s="154"/>
      <c r="D53" s="154"/>
      <c r="E53" s="154"/>
      <c r="F53" s="158" t="s">
        <v>46</v>
      </c>
      <c r="G53" s="158"/>
      <c r="H53" s="158"/>
      <c r="I53" s="154"/>
      <c r="J53" s="154"/>
      <c r="L53" s="154"/>
    </row>
  </sheetData>
  <mergeCells count="22">
    <mergeCell ref="A1:M1"/>
    <mergeCell ref="A2:M2"/>
    <mergeCell ref="A3:M3"/>
    <mergeCell ref="A5:A6"/>
    <mergeCell ref="B5:B6"/>
    <mergeCell ref="C5:C6"/>
    <mergeCell ref="D5:D6"/>
    <mergeCell ref="L5:L6"/>
    <mergeCell ref="M5:M6"/>
    <mergeCell ref="D25:D26"/>
    <mergeCell ref="K5:K6"/>
    <mergeCell ref="B40:L42"/>
    <mergeCell ref="H45:J45"/>
    <mergeCell ref="B7:C7"/>
    <mergeCell ref="E5:J5"/>
    <mergeCell ref="B21:C21"/>
    <mergeCell ref="B32:C32"/>
    <mergeCell ref="H46:J46"/>
    <mergeCell ref="H47:J47"/>
    <mergeCell ref="F52:H52"/>
    <mergeCell ref="F53:H53"/>
    <mergeCell ref="A37:C37"/>
  </mergeCells>
  <pageMargins left="0.39370078740157483" right="0.39370078740157483" top="0.39370078740157483" bottom="0.59" header="0.31496062992125984" footer="0.31496062992125984"/>
  <pageSetup paperSize="9" scale="6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Tanakorn Siripakayakoson</cp:lastModifiedBy>
  <cp:lastPrinted>2025-04-04T03:24:53Z</cp:lastPrinted>
  <dcterms:created xsi:type="dcterms:W3CDTF">2023-05-30T14:10:06Z</dcterms:created>
  <dcterms:modified xsi:type="dcterms:W3CDTF">2025-04-04T03:24:59Z</dcterms:modified>
</cp:coreProperties>
</file>